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iner.Joesaar\RBE Dropbox\RBE Team Folder\11. Projektid\K Rajatised\06_Ehitamine\2023-K031-Lepplaane-Kivisilla\02 Töövõtja\01 Leping TV - 2023-K031\01 MUUDATUSED - LISATÖÖD\"/>
    </mc:Choice>
  </mc:AlternateContent>
  <xr:revisionPtr revIDLastSave="0" documentId="13_ncr:1_{BF0BA967-E836-4091-B3C3-91638A89D2F8}" xr6:coauthVersionLast="47" xr6:coauthVersionMax="47" xr10:uidLastSave="{00000000-0000-0000-0000-000000000000}"/>
  <bookViews>
    <workbookView xWindow="28680" yWindow="-120" windowWidth="29040" windowHeight="15840" xr2:uid="{B1E4F4D6-0EBA-4500-9934-5175DD88D9CB}"/>
  </bookViews>
  <sheets>
    <sheet name="LEP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8" i="2" l="1"/>
  <c r="T19" i="2"/>
  <c r="T29" i="2"/>
  <c r="T30" i="2"/>
  <c r="T28" i="2"/>
  <c r="T26" i="2"/>
  <c r="T17" i="2"/>
  <c r="T15" i="2"/>
  <c r="L32" i="2" l="1"/>
  <c r="N32" i="2" s="1"/>
  <c r="F32" i="2" s="1"/>
  <c r="G32" i="2" s="1"/>
  <c r="H32" i="2" s="1"/>
  <c r="L33" i="2"/>
  <c r="N33" i="2" s="1"/>
  <c r="F33" i="2" s="1"/>
  <c r="G33" i="2" s="1"/>
  <c r="H33" i="2" s="1"/>
  <c r="E33" i="2"/>
  <c r="E32" i="2"/>
  <c r="N31" i="2"/>
  <c r="F31" i="2" s="1"/>
  <c r="G31" i="2" s="1"/>
  <c r="H31" i="2" s="1"/>
  <c r="N30" i="2"/>
  <c r="F30" i="2" s="1"/>
  <c r="G30" i="2" s="1"/>
  <c r="H30" i="2" s="1"/>
  <c r="E30" i="2"/>
  <c r="N29" i="2"/>
  <c r="F29" i="2" s="1"/>
  <c r="G29" i="2" s="1"/>
  <c r="H29" i="2" s="1"/>
  <c r="N28" i="2"/>
  <c r="F28" i="2" s="1"/>
  <c r="G28" i="2" s="1"/>
  <c r="H28" i="2" s="1"/>
  <c r="E28" i="2"/>
  <c r="N27" i="2"/>
  <c r="F27" i="2" s="1"/>
  <c r="G27" i="2" s="1"/>
  <c r="H27" i="2" s="1"/>
  <c r="N26" i="2"/>
  <c r="F26" i="2" s="1"/>
  <c r="G26" i="2" s="1"/>
  <c r="H26" i="2" s="1"/>
  <c r="E26" i="2"/>
  <c r="E17" i="2"/>
  <c r="E18" i="2"/>
  <c r="E16" i="2"/>
  <c r="N18" i="2"/>
  <c r="F18" i="2" s="1"/>
  <c r="G18" i="2" s="1"/>
  <c r="H18" i="2" s="1"/>
  <c r="N17" i="2"/>
  <c r="F17" i="2" s="1"/>
  <c r="G17" i="2" s="1"/>
  <c r="H17" i="2" s="1"/>
  <c r="N16" i="2"/>
  <c r="F16" i="2" s="1"/>
  <c r="G16" i="2" s="1"/>
  <c r="H16" i="2" s="1"/>
  <c r="N15" i="2"/>
  <c r="F15" i="2" s="1"/>
  <c r="G15" i="2" s="1"/>
  <c r="H15" i="2" s="1"/>
  <c r="E15" i="2"/>
  <c r="N10" i="2"/>
  <c r="F10" i="2" s="1"/>
  <c r="G10" i="2" s="1"/>
  <c r="H10" i="2" s="1"/>
  <c r="N9" i="2"/>
  <c r="F9" i="2" s="1"/>
  <c r="G9" i="2" s="1"/>
  <c r="H9" i="2" s="1"/>
  <c r="E9" i="2"/>
  <c r="N8" i="2"/>
  <c r="F8" i="2" s="1"/>
  <c r="G8" i="2" s="1"/>
  <c r="H8" i="2" s="1"/>
  <c r="N7" i="2"/>
  <c r="F7" i="2" s="1"/>
  <c r="G7" i="2" s="1"/>
  <c r="H7" i="2" s="1"/>
  <c r="E7" i="2"/>
  <c r="N6" i="2"/>
  <c r="F6" i="2" s="1"/>
  <c r="G6" i="2" s="1"/>
  <c r="H6" i="2" s="1"/>
  <c r="E6" i="2"/>
  <c r="H34" i="2" l="1"/>
  <c r="H19" i="2"/>
  <c r="H20" i="2" s="1"/>
  <c r="H11" i="2"/>
  <c r="H21" i="2" s="1"/>
  <c r="H35" i="2" l="1"/>
  <c r="H36" i="2" s="1"/>
  <c r="H38" i="2" s="1"/>
  <c r="R27" i="2" s="1"/>
  <c r="H22" i="2"/>
  <c r="R16" i="2" s="1"/>
  <c r="T16" i="2" s="1"/>
  <c r="T20" i="2" s="1"/>
  <c r="T27" i="2" l="1"/>
  <c r="T31" i="2" s="1"/>
  <c r="T33" i="2" s="1"/>
</calcChain>
</file>

<file path=xl/sharedStrings.xml><?xml version="1.0" encoding="utf-8"?>
<sst xmlns="http://schemas.openxmlformats.org/spreadsheetml/2006/main" count="145" uniqueCount="57">
  <si>
    <t>tk</t>
  </si>
  <si>
    <t>2</t>
  </si>
  <si>
    <t>3</t>
  </si>
  <si>
    <t>Kokku</t>
  </si>
  <si>
    <t>1</t>
  </si>
  <si>
    <t>Jm</t>
  </si>
  <si>
    <t>4</t>
  </si>
  <si>
    <t>5</t>
  </si>
  <si>
    <t>Tk</t>
  </si>
  <si>
    <t>arv</t>
  </si>
  <si>
    <t>m3</t>
  </si>
  <si>
    <t>paksus</t>
  </si>
  <si>
    <t>L</t>
  </si>
  <si>
    <t xml:space="preserve">immutusklass </t>
  </si>
  <si>
    <t>AB</t>
  </si>
  <si>
    <t>A</t>
  </si>
  <si>
    <t>Laud 25x150mm, L=3000 mm</t>
  </si>
  <si>
    <t>Laud 25x100mm, L=2250 mm</t>
  </si>
  <si>
    <t>L, m</t>
  </si>
  <si>
    <t>B</t>
  </si>
  <si>
    <t xml:space="preserve">Laud 25x150mm, L=2210 mm </t>
  </si>
  <si>
    <t>6</t>
  </si>
  <si>
    <t>LEPPLAANE ÖKODUKTI  EHITUSTÖÖD</t>
  </si>
  <si>
    <t>Nimetus</t>
  </si>
  <si>
    <t>Laud 25x100mm, L=3000 mm</t>
  </si>
  <si>
    <t>Laud 25x100mm, L=2210 mm</t>
  </si>
  <si>
    <t xml:space="preserve">Laud 50x150mm, L=2210 mm </t>
  </si>
  <si>
    <t>Laud 50x150mm, L=3000 mm</t>
  </si>
  <si>
    <t>Vahe projektiga</t>
  </si>
  <si>
    <t>Laud 50x70mm, L=3000 mm</t>
  </si>
  <si>
    <t xml:space="preserve">Laud 50x70mm, L=2210 mm </t>
  </si>
  <si>
    <t>7</t>
  </si>
  <si>
    <t>Laud 25x150mm, L=2200 mm</t>
  </si>
  <si>
    <t>8</t>
  </si>
  <si>
    <t>Vertikaalne</t>
  </si>
  <si>
    <t>Müts plekist, ääred painutatud 45 all, C4, um 200 mm</t>
  </si>
  <si>
    <t>Vundamendilindi paigaldamine sokli ja alumise prussi vahel</t>
  </si>
  <si>
    <t>Projektne lahendus vastavalt tehnilistele tingimustele (25x150mm)</t>
  </si>
  <si>
    <t>Juurde tellitav puit</t>
  </si>
  <si>
    <t>Projekteerimine (joonised, 3D mudelid)</t>
  </si>
  <si>
    <t>Varem ostetud puidu kulude hüvitamine</t>
  </si>
  <si>
    <t>Puitmaterjal kokku</t>
  </si>
  <si>
    <t>Töö</t>
  </si>
  <si>
    <t>Ühik</t>
  </si>
  <si>
    <t>Maht</t>
  </si>
  <si>
    <t>Ühikuhind</t>
  </si>
  <si>
    <t>Summa</t>
  </si>
  <si>
    <t>Puitmaterjal</t>
  </si>
  <si>
    <t>obj</t>
  </si>
  <si>
    <t>Lisanduvad tööjõukulud (paneelide otste lõikamine, raskemate paneelide 50mm paigaldamine, malekorra asetusest tingitud paigalduse keerukus jms)</t>
  </si>
  <si>
    <t>VARIANT 2 - "50x150mm"</t>
  </si>
  <si>
    <t>VARIANT 3 - "25+25+25mm"</t>
  </si>
  <si>
    <t>Horisontaalne</t>
  </si>
  <si>
    <t>m</t>
  </si>
  <si>
    <t>Vahe v2:</t>
  </si>
  <si>
    <t>Lisanduvad tööjõukulud (lisanduva 25mm x 2 kihi paigaldamine paneelidele, raskemate paneelide paigaldamine jms)</t>
  </si>
  <si>
    <t>Kallinemine kokku: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</si>
</sst>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3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1" fontId="6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1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" fontId="5" fillId="0" borderId="1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1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right" vertical="center"/>
    </xf>
    <xf numFmtId="44" fontId="5" fillId="0" borderId="0" xfId="2" applyFont="1" applyAlignment="1">
      <alignment vertical="center"/>
    </xf>
    <xf numFmtId="1" fontId="8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44" fontId="2" fillId="0" borderId="0" xfId="2" applyFont="1" applyAlignment="1">
      <alignment vertical="center"/>
    </xf>
  </cellXfs>
  <cellStyles count="3">
    <cellStyle name="Normaallaad" xfId="0" builtinId="0"/>
    <cellStyle name="Normal 3" xfId="1" xr:uid="{A2056FF0-F23D-4A94-8079-EE382CC0CEB2}"/>
    <cellStyle name="Valu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BECDA-6DB9-4882-9907-74794B272D09}">
  <dimension ref="A2:T45"/>
  <sheetViews>
    <sheetView tabSelected="1" zoomScaleNormal="100" workbookViewId="0">
      <selection activeCell="P8" sqref="P8"/>
    </sheetView>
  </sheetViews>
  <sheetFormatPr defaultColWidth="9.140625" defaultRowHeight="12.75" x14ac:dyDescent="0.25"/>
  <cols>
    <col min="1" max="1" width="30" style="26" bestFit="1" customWidth="1"/>
    <col min="2" max="2" width="9.42578125" style="11" customWidth="1"/>
    <col min="3" max="3" width="25.42578125" style="7" customWidth="1"/>
    <col min="4" max="4" width="13.140625" style="1" customWidth="1"/>
    <col min="5" max="5" width="9.42578125" style="1" customWidth="1"/>
    <col min="6" max="6" width="9.5703125" style="11" customWidth="1"/>
    <col min="7" max="7" width="8.140625" style="9" customWidth="1"/>
    <col min="8" max="8" width="9.42578125" style="19" customWidth="1"/>
    <col min="9" max="9" width="9.5703125" style="25" customWidth="1"/>
    <col min="10" max="10" width="10.42578125" style="25" customWidth="1"/>
    <col min="11" max="11" width="10.85546875" style="26" customWidth="1"/>
    <col min="12" max="12" width="8.85546875" style="26" customWidth="1"/>
    <col min="13" max="13" width="9.5703125" style="26" customWidth="1"/>
    <col min="14" max="14" width="8" style="26" customWidth="1"/>
    <col min="15" max="15" width="9.85546875" style="26" customWidth="1"/>
    <col min="16" max="16" width="47.140625" style="26" bestFit="1" customWidth="1"/>
    <col min="17" max="17" width="9.140625" style="11"/>
    <col min="18" max="18" width="9.140625" style="9"/>
    <col min="19" max="19" width="9.140625" style="11"/>
    <col min="20" max="20" width="11.42578125" style="26" bestFit="1" customWidth="1"/>
    <col min="21" max="16384" width="9.140625" style="26"/>
  </cols>
  <sheetData>
    <row r="2" spans="1:20" x14ac:dyDescent="0.25">
      <c r="A2" s="24" t="s">
        <v>22</v>
      </c>
    </row>
    <row r="3" spans="1:20" x14ac:dyDescent="0.25">
      <c r="A3" s="24"/>
    </row>
    <row r="4" spans="1:20" ht="13.5" thickBot="1" x14ac:dyDescent="0.3">
      <c r="B4" s="27" t="s">
        <v>37</v>
      </c>
      <c r="C4" s="27"/>
      <c r="D4" s="27"/>
      <c r="E4" s="27"/>
      <c r="F4" s="27"/>
      <c r="G4" s="27"/>
      <c r="H4" s="27"/>
    </row>
    <row r="5" spans="1:20" ht="18.600000000000001" customHeight="1" x14ac:dyDescent="0.25">
      <c r="B5" s="28"/>
      <c r="C5" s="29" t="s">
        <v>23</v>
      </c>
      <c r="D5" s="2" t="s">
        <v>13</v>
      </c>
      <c r="E5" s="2" t="s">
        <v>18</v>
      </c>
      <c r="F5" s="3" t="s">
        <v>0</v>
      </c>
      <c r="G5" s="30" t="s">
        <v>5</v>
      </c>
      <c r="H5" s="31" t="s">
        <v>10</v>
      </c>
      <c r="I5" s="4" t="s">
        <v>11</v>
      </c>
      <c r="J5" s="4" t="s">
        <v>12</v>
      </c>
      <c r="K5" s="4" t="s">
        <v>19</v>
      </c>
      <c r="L5" s="4" t="s">
        <v>8</v>
      </c>
      <c r="M5" s="4" t="s">
        <v>9</v>
      </c>
      <c r="N5" s="5" t="s">
        <v>3</v>
      </c>
    </row>
    <row r="6" spans="1:20" x14ac:dyDescent="0.25">
      <c r="B6" s="6" t="s">
        <v>4</v>
      </c>
      <c r="C6" s="7" t="s">
        <v>17</v>
      </c>
      <c r="D6" s="1" t="s">
        <v>15</v>
      </c>
      <c r="E6" s="1">
        <f>SUM(J6)</f>
        <v>2.25</v>
      </c>
      <c r="F6" s="8">
        <f>SUM(N6)</f>
        <v>338</v>
      </c>
      <c r="G6" s="9">
        <f>F6*J6</f>
        <v>760.5</v>
      </c>
      <c r="H6" s="10">
        <f>SUM(G6*I6*K6/1000000)</f>
        <v>1.9012500000000001</v>
      </c>
      <c r="I6" s="11">
        <v>25</v>
      </c>
      <c r="J6" s="11">
        <v>2.25</v>
      </c>
      <c r="K6" s="11">
        <v>100</v>
      </c>
      <c r="L6" s="11">
        <v>2</v>
      </c>
      <c r="M6" s="9">
        <v>169</v>
      </c>
      <c r="N6" s="12">
        <f t="shared" ref="N6:N10" si="0">SUM(L6*M6)</f>
        <v>338</v>
      </c>
    </row>
    <row r="7" spans="1:20" x14ac:dyDescent="0.25">
      <c r="B7" s="6" t="s">
        <v>1</v>
      </c>
      <c r="C7" s="13" t="s">
        <v>20</v>
      </c>
      <c r="D7" s="1" t="s">
        <v>14</v>
      </c>
      <c r="E7" s="1">
        <f>SUM(J7)</f>
        <v>2.21</v>
      </c>
      <c r="F7" s="8">
        <f>SUM(N7)</f>
        <v>378</v>
      </c>
      <c r="G7" s="14">
        <f>F7*J7</f>
        <v>835.38</v>
      </c>
      <c r="H7" s="10">
        <f>SUM(G7*I7*K7/1000000)</f>
        <v>3.1326749999999999</v>
      </c>
      <c r="I7" s="11">
        <v>25</v>
      </c>
      <c r="J7" s="11">
        <v>2.21</v>
      </c>
      <c r="K7" s="11">
        <v>150</v>
      </c>
      <c r="L7" s="11">
        <v>21</v>
      </c>
      <c r="M7" s="9">
        <v>18</v>
      </c>
      <c r="N7" s="12">
        <f t="shared" si="0"/>
        <v>378</v>
      </c>
    </row>
    <row r="8" spans="1:20" x14ac:dyDescent="0.25">
      <c r="B8" s="6" t="s">
        <v>2</v>
      </c>
      <c r="C8" s="13" t="s">
        <v>20</v>
      </c>
      <c r="D8" s="1" t="s">
        <v>15</v>
      </c>
      <c r="E8" s="1">
        <v>2.21</v>
      </c>
      <c r="F8" s="8">
        <f>SUM(N8)</f>
        <v>18</v>
      </c>
      <c r="G8" s="14">
        <f>F8*J8</f>
        <v>39.78</v>
      </c>
      <c r="H8" s="10">
        <f>SUM(G8*I8*K8/1000000)</f>
        <v>0.149175</v>
      </c>
      <c r="I8" s="11">
        <v>25</v>
      </c>
      <c r="J8" s="11">
        <v>2.21</v>
      </c>
      <c r="K8" s="11">
        <v>150</v>
      </c>
      <c r="L8" s="11">
        <v>1</v>
      </c>
      <c r="M8" s="9">
        <v>18</v>
      </c>
      <c r="N8" s="12">
        <f t="shared" si="0"/>
        <v>18</v>
      </c>
    </row>
    <row r="9" spans="1:20" x14ac:dyDescent="0.25">
      <c r="B9" s="6" t="s">
        <v>6</v>
      </c>
      <c r="C9" s="13" t="s">
        <v>16</v>
      </c>
      <c r="D9" s="1" t="s">
        <v>14</v>
      </c>
      <c r="E9" s="1">
        <f>SUM(J9)</f>
        <v>3</v>
      </c>
      <c r="F9" s="8">
        <f>SUM(N9)</f>
        <v>3129</v>
      </c>
      <c r="G9" s="14">
        <f>F9*J9</f>
        <v>9387</v>
      </c>
      <c r="H9" s="10">
        <f>SUM(G9*I9*K9/1000000)</f>
        <v>35.201250000000002</v>
      </c>
      <c r="I9" s="11">
        <v>25</v>
      </c>
      <c r="J9" s="11">
        <v>3</v>
      </c>
      <c r="K9" s="11">
        <v>150</v>
      </c>
      <c r="L9" s="11">
        <v>21</v>
      </c>
      <c r="M9" s="9">
        <v>149</v>
      </c>
      <c r="N9" s="12">
        <f t="shared" si="0"/>
        <v>3129</v>
      </c>
    </row>
    <row r="10" spans="1:20" x14ac:dyDescent="0.25">
      <c r="B10" s="6" t="s">
        <v>7</v>
      </c>
      <c r="C10" s="13" t="s">
        <v>16</v>
      </c>
      <c r="D10" s="1" t="s">
        <v>15</v>
      </c>
      <c r="E10" s="1">
        <v>3</v>
      </c>
      <c r="F10" s="8">
        <f>SUM(N10)</f>
        <v>149</v>
      </c>
      <c r="G10" s="14">
        <f>F10*J10</f>
        <v>447</v>
      </c>
      <c r="H10" s="10">
        <f>SUM(G10*I10*K10/1000000)</f>
        <v>1.67625</v>
      </c>
      <c r="I10" s="11">
        <v>25</v>
      </c>
      <c r="J10" s="11">
        <v>3</v>
      </c>
      <c r="K10" s="11">
        <v>150</v>
      </c>
      <c r="L10" s="11">
        <v>1</v>
      </c>
      <c r="M10" s="9">
        <v>149</v>
      </c>
      <c r="N10" s="12">
        <f t="shared" si="0"/>
        <v>149</v>
      </c>
    </row>
    <row r="11" spans="1:20" ht="13.5" thickBot="1" x14ac:dyDescent="0.3">
      <c r="B11" s="32"/>
      <c r="C11" s="33"/>
      <c r="D11" s="34"/>
      <c r="E11" s="34"/>
      <c r="F11" s="34"/>
      <c r="G11" s="35" t="s">
        <v>3</v>
      </c>
      <c r="H11" s="36">
        <f>SUM(H6:H10)</f>
        <v>42.060600000000001</v>
      </c>
      <c r="I11" s="15"/>
      <c r="J11" s="15"/>
      <c r="K11" s="34"/>
      <c r="L11" s="34"/>
      <c r="M11" s="34"/>
      <c r="N11" s="37"/>
      <c r="O11" s="11"/>
    </row>
    <row r="13" spans="1:20" ht="13.5" thickBot="1" x14ac:dyDescent="0.3">
      <c r="B13" s="24" t="s">
        <v>50</v>
      </c>
      <c r="C13" s="26"/>
      <c r="P13" s="24" t="s">
        <v>50</v>
      </c>
    </row>
    <row r="14" spans="1:20" ht="16.350000000000001" customHeight="1" thickBot="1" x14ac:dyDescent="0.3">
      <c r="B14" s="28"/>
      <c r="C14" s="29" t="s">
        <v>23</v>
      </c>
      <c r="D14" s="2" t="s">
        <v>13</v>
      </c>
      <c r="E14" s="2" t="s">
        <v>18</v>
      </c>
      <c r="F14" s="3" t="s">
        <v>0</v>
      </c>
      <c r="G14" s="30" t="s">
        <v>5</v>
      </c>
      <c r="H14" s="31" t="s">
        <v>10</v>
      </c>
      <c r="I14" s="4" t="s">
        <v>11</v>
      </c>
      <c r="J14" s="4" t="s">
        <v>12</v>
      </c>
      <c r="K14" s="4" t="s">
        <v>19</v>
      </c>
      <c r="L14" s="4" t="s">
        <v>8</v>
      </c>
      <c r="M14" s="4" t="s">
        <v>9</v>
      </c>
      <c r="N14" s="5" t="s">
        <v>3</v>
      </c>
      <c r="P14" s="20" t="s">
        <v>42</v>
      </c>
      <c r="Q14" s="21" t="s">
        <v>43</v>
      </c>
      <c r="R14" s="21" t="s">
        <v>44</v>
      </c>
      <c r="S14" s="21" t="s">
        <v>45</v>
      </c>
      <c r="T14" s="21" t="s">
        <v>46</v>
      </c>
    </row>
    <row r="15" spans="1:20" ht="13.5" thickTop="1" x14ac:dyDescent="0.25">
      <c r="B15" s="6" t="s">
        <v>4</v>
      </c>
      <c r="C15" s="13" t="s">
        <v>26</v>
      </c>
      <c r="D15" s="1" t="s">
        <v>14</v>
      </c>
      <c r="E15" s="1">
        <f t="shared" ref="E15:E18" si="1">SUM(J15)</f>
        <v>2.21</v>
      </c>
      <c r="F15" s="8">
        <f>SUM(N15)</f>
        <v>378</v>
      </c>
      <c r="G15" s="14">
        <f>F15*J15</f>
        <v>835.38</v>
      </c>
      <c r="H15" s="10">
        <f>SUM(G15*I15*K15/1000000)</f>
        <v>6.2653499999999998</v>
      </c>
      <c r="I15" s="11">
        <v>50</v>
      </c>
      <c r="J15" s="11">
        <v>2.21</v>
      </c>
      <c r="K15" s="11">
        <v>150</v>
      </c>
      <c r="L15" s="11">
        <v>21</v>
      </c>
      <c r="M15" s="9">
        <v>18</v>
      </c>
      <c r="N15" s="12">
        <f t="shared" ref="N15:N18" si="2">SUM(L15*M15)</f>
        <v>378</v>
      </c>
      <c r="P15" s="38" t="s">
        <v>39</v>
      </c>
      <c r="Q15" s="39" t="s">
        <v>48</v>
      </c>
      <c r="R15" s="40">
        <v>1</v>
      </c>
      <c r="S15" s="40">
        <v>1375</v>
      </c>
      <c r="T15" s="41">
        <f>R15*S15</f>
        <v>1375</v>
      </c>
    </row>
    <row r="16" spans="1:20" x14ac:dyDescent="0.25">
      <c r="B16" s="6" t="s">
        <v>1</v>
      </c>
      <c r="C16" s="13" t="s">
        <v>26</v>
      </c>
      <c r="D16" s="1" t="s">
        <v>15</v>
      </c>
      <c r="E16" s="1">
        <f t="shared" si="1"/>
        <v>2.21</v>
      </c>
      <c r="F16" s="8">
        <f>SUM(N16)</f>
        <v>18</v>
      </c>
      <c r="G16" s="14">
        <f>F16*J16</f>
        <v>39.78</v>
      </c>
      <c r="H16" s="10">
        <f>SUM(G16*I16*K16/1000000)</f>
        <v>0.29835</v>
      </c>
      <c r="I16" s="11">
        <v>50</v>
      </c>
      <c r="J16" s="11">
        <v>2.21</v>
      </c>
      <c r="K16" s="11">
        <v>150</v>
      </c>
      <c r="L16" s="11">
        <v>1</v>
      </c>
      <c r="M16" s="9">
        <v>18</v>
      </c>
      <c r="N16" s="12">
        <f t="shared" si="2"/>
        <v>18</v>
      </c>
      <c r="P16" s="42" t="s">
        <v>47</v>
      </c>
      <c r="Q16" s="43" t="s">
        <v>10</v>
      </c>
      <c r="R16" s="44">
        <f>H22</f>
        <v>122.3793</v>
      </c>
      <c r="S16" s="44">
        <v>322</v>
      </c>
      <c r="T16" s="45">
        <f>R16*S16</f>
        <v>39406.134599999998</v>
      </c>
    </row>
    <row r="17" spans="1:20" ht="38.25" x14ac:dyDescent="0.25">
      <c r="B17" s="6" t="s">
        <v>2</v>
      </c>
      <c r="C17" s="13" t="s">
        <v>27</v>
      </c>
      <c r="D17" s="1" t="s">
        <v>14</v>
      </c>
      <c r="E17" s="1">
        <f t="shared" si="1"/>
        <v>3</v>
      </c>
      <c r="F17" s="8">
        <f>SUM(N17)</f>
        <v>3129</v>
      </c>
      <c r="G17" s="14">
        <f>F17*J17</f>
        <v>9387</v>
      </c>
      <c r="H17" s="10">
        <f>SUM(G17*I17*K17/1000000)</f>
        <v>70.402500000000003</v>
      </c>
      <c r="I17" s="11">
        <v>50</v>
      </c>
      <c r="J17" s="11">
        <v>3</v>
      </c>
      <c r="K17" s="11">
        <v>150</v>
      </c>
      <c r="L17" s="11">
        <v>21</v>
      </c>
      <c r="M17" s="9">
        <v>149</v>
      </c>
      <c r="N17" s="12">
        <f t="shared" si="2"/>
        <v>3129</v>
      </c>
      <c r="P17" s="46" t="s">
        <v>49</v>
      </c>
      <c r="Q17" s="43" t="s">
        <v>48</v>
      </c>
      <c r="R17" s="44">
        <v>1</v>
      </c>
      <c r="S17" s="44">
        <v>20012</v>
      </c>
      <c r="T17" s="45">
        <f t="shared" ref="T17:T19" si="3">R17*S17</f>
        <v>20012</v>
      </c>
    </row>
    <row r="18" spans="1:20" x14ac:dyDescent="0.25">
      <c r="B18" s="6" t="s">
        <v>6</v>
      </c>
      <c r="C18" s="13" t="s">
        <v>27</v>
      </c>
      <c r="D18" s="1" t="s">
        <v>15</v>
      </c>
      <c r="E18" s="1">
        <f t="shared" si="1"/>
        <v>3</v>
      </c>
      <c r="F18" s="8">
        <f>SUM(N18)</f>
        <v>149</v>
      </c>
      <c r="G18" s="14">
        <f>F18*J18</f>
        <v>447</v>
      </c>
      <c r="H18" s="10">
        <f>SUM(G18*I18*K18/1000000)</f>
        <v>3.3525</v>
      </c>
      <c r="I18" s="11">
        <v>50</v>
      </c>
      <c r="J18" s="11">
        <v>3</v>
      </c>
      <c r="K18" s="11">
        <v>150</v>
      </c>
      <c r="L18" s="11">
        <v>1</v>
      </c>
      <c r="M18" s="9">
        <v>149</v>
      </c>
      <c r="N18" s="12">
        <f t="shared" si="2"/>
        <v>149</v>
      </c>
      <c r="P18" s="46" t="s">
        <v>35</v>
      </c>
      <c r="Q18" s="43" t="s">
        <v>53</v>
      </c>
      <c r="R18" s="44">
        <v>490</v>
      </c>
      <c r="S18" s="44">
        <v>17.41</v>
      </c>
      <c r="T18" s="45">
        <f t="shared" si="3"/>
        <v>8530.9</v>
      </c>
    </row>
    <row r="19" spans="1:20" ht="26.25" thickBot="1" x14ac:dyDescent="0.3">
      <c r="B19" s="32"/>
      <c r="C19" s="33"/>
      <c r="D19" s="34"/>
      <c r="E19" s="34"/>
      <c r="F19" s="34"/>
      <c r="G19" s="35" t="s">
        <v>3</v>
      </c>
      <c r="H19" s="36">
        <f>SUM(H15:H18)</f>
        <v>80.318700000000007</v>
      </c>
      <c r="I19" s="16"/>
      <c r="J19" s="16"/>
      <c r="K19" s="16"/>
      <c r="L19" s="34"/>
      <c r="M19" s="16"/>
      <c r="N19" s="17"/>
      <c r="O19" s="11"/>
      <c r="P19" s="46" t="s">
        <v>36</v>
      </c>
      <c r="Q19" s="43" t="s">
        <v>53</v>
      </c>
      <c r="R19" s="44">
        <v>490</v>
      </c>
      <c r="S19" s="44">
        <v>2.29</v>
      </c>
      <c r="T19" s="45">
        <f t="shared" si="3"/>
        <v>1122.0999999999999</v>
      </c>
    </row>
    <row r="20" spans="1:20" x14ac:dyDescent="0.25">
      <c r="C20" s="1"/>
      <c r="E20" s="11"/>
      <c r="G20" s="47" t="s">
        <v>38</v>
      </c>
      <c r="H20" s="48">
        <f>SUM(H19)</f>
        <v>80.318700000000007</v>
      </c>
      <c r="I20" s="49" t="s">
        <v>10</v>
      </c>
      <c r="R20" s="19"/>
      <c r="S20" s="50" t="s">
        <v>56</v>
      </c>
      <c r="T20" s="51">
        <f>SUM(T15:T19)</f>
        <v>70446.134600000005</v>
      </c>
    </row>
    <row r="21" spans="1:20" x14ac:dyDescent="0.25">
      <c r="G21" s="47" t="s">
        <v>40</v>
      </c>
      <c r="H21" s="48">
        <f>SUM(H11)</f>
        <v>42.060600000000001</v>
      </c>
      <c r="I21" s="24" t="s">
        <v>10</v>
      </c>
      <c r="J21" s="26"/>
      <c r="K21" s="18"/>
      <c r="L21" s="19"/>
      <c r="M21" s="7"/>
      <c r="N21" s="7"/>
      <c r="R21" s="19"/>
      <c r="S21" s="19"/>
      <c r="T21" s="25"/>
    </row>
    <row r="22" spans="1:20" x14ac:dyDescent="0.25">
      <c r="G22" s="52" t="s">
        <v>41</v>
      </c>
      <c r="H22" s="53">
        <f>SUM(H20:H21)</f>
        <v>122.3793</v>
      </c>
      <c r="I22" s="54" t="s">
        <v>10</v>
      </c>
      <c r="J22" s="26"/>
      <c r="K22" s="19"/>
      <c r="L22" s="19"/>
      <c r="M22" s="11"/>
      <c r="N22" s="11"/>
      <c r="O22" s="11"/>
      <c r="P22" s="11"/>
    </row>
    <row r="23" spans="1:20" x14ac:dyDescent="0.25">
      <c r="G23" s="52"/>
      <c r="H23" s="53"/>
      <c r="I23" s="26"/>
      <c r="J23" s="26"/>
      <c r="K23" s="19"/>
      <c r="L23" s="19"/>
      <c r="M23" s="11"/>
      <c r="N23" s="11"/>
      <c r="O23" s="11"/>
      <c r="P23" s="11"/>
    </row>
    <row r="24" spans="1:20" ht="13.5" thickBot="1" x14ac:dyDescent="0.3">
      <c r="B24" s="24" t="s">
        <v>51</v>
      </c>
      <c r="G24" s="52"/>
      <c r="H24" s="53"/>
      <c r="I24" s="26"/>
      <c r="J24" s="26"/>
      <c r="K24" s="19"/>
      <c r="L24" s="19"/>
      <c r="M24" s="11"/>
      <c r="N24" s="11"/>
      <c r="O24" s="11"/>
      <c r="P24" s="24" t="s">
        <v>51</v>
      </c>
    </row>
    <row r="25" spans="1:20" ht="13.5" thickBot="1" x14ac:dyDescent="0.3">
      <c r="B25" s="28"/>
      <c r="C25" s="29" t="s">
        <v>23</v>
      </c>
      <c r="D25" s="2" t="s">
        <v>13</v>
      </c>
      <c r="E25" s="2" t="s">
        <v>18</v>
      </c>
      <c r="F25" s="3" t="s">
        <v>0</v>
      </c>
      <c r="G25" s="30" t="s">
        <v>5</v>
      </c>
      <c r="H25" s="31" t="s">
        <v>10</v>
      </c>
      <c r="I25" s="4" t="s">
        <v>11</v>
      </c>
      <c r="J25" s="4" t="s">
        <v>12</v>
      </c>
      <c r="K25" s="4" t="s">
        <v>19</v>
      </c>
      <c r="L25" s="4" t="s">
        <v>8</v>
      </c>
      <c r="M25" s="4" t="s">
        <v>9</v>
      </c>
      <c r="N25" s="5" t="s">
        <v>3</v>
      </c>
      <c r="P25" s="20" t="s">
        <v>42</v>
      </c>
      <c r="Q25" s="21" t="s">
        <v>43</v>
      </c>
      <c r="R25" s="21" t="s">
        <v>44</v>
      </c>
      <c r="S25" s="21" t="s">
        <v>45</v>
      </c>
      <c r="T25" s="21" t="s">
        <v>46</v>
      </c>
    </row>
    <row r="26" spans="1:20" ht="13.5" thickTop="1" x14ac:dyDescent="0.25">
      <c r="A26" s="22" t="s">
        <v>52</v>
      </c>
      <c r="B26" s="6" t="s">
        <v>4</v>
      </c>
      <c r="C26" s="13" t="s">
        <v>20</v>
      </c>
      <c r="D26" s="1" t="s">
        <v>14</v>
      </c>
      <c r="E26" s="1">
        <f>SUM(J26)</f>
        <v>2.21</v>
      </c>
      <c r="F26" s="8">
        <f>SUM(N26)</f>
        <v>252</v>
      </c>
      <c r="G26" s="14">
        <f t="shared" ref="G26:G31" si="4">F26*J26</f>
        <v>556.91999999999996</v>
      </c>
      <c r="H26" s="10">
        <f t="shared" ref="H26:H31" si="5">SUM(G26*I26*K26/1000000)</f>
        <v>2.0884499999999999</v>
      </c>
      <c r="I26" s="11">
        <v>25</v>
      </c>
      <c r="J26" s="11">
        <v>2.21</v>
      </c>
      <c r="K26" s="11">
        <v>150</v>
      </c>
      <c r="L26" s="11">
        <v>14</v>
      </c>
      <c r="M26" s="9">
        <v>18</v>
      </c>
      <c r="N26" s="12">
        <f t="shared" ref="N26:N31" si="6">SUM(L26*M26)</f>
        <v>252</v>
      </c>
      <c r="P26" s="38" t="s">
        <v>39</v>
      </c>
      <c r="Q26" s="39" t="s">
        <v>48</v>
      </c>
      <c r="R26" s="40">
        <v>1</v>
      </c>
      <c r="S26" s="40">
        <v>1375</v>
      </c>
      <c r="T26" s="41">
        <f>R26*S26</f>
        <v>1375</v>
      </c>
    </row>
    <row r="27" spans="1:20" x14ac:dyDescent="0.25">
      <c r="A27" s="22"/>
      <c r="B27" s="6" t="s">
        <v>1</v>
      </c>
      <c r="C27" s="13" t="s">
        <v>30</v>
      </c>
      <c r="D27" s="1" t="s">
        <v>15</v>
      </c>
      <c r="E27" s="1">
        <v>2.21</v>
      </c>
      <c r="F27" s="8">
        <f>SUM(N27)</f>
        <v>18</v>
      </c>
      <c r="G27" s="14">
        <f t="shared" si="4"/>
        <v>39.78</v>
      </c>
      <c r="H27" s="10">
        <f t="shared" si="5"/>
        <v>0.13922999999999999</v>
      </c>
      <c r="I27" s="11">
        <v>50</v>
      </c>
      <c r="J27" s="11">
        <v>2.21</v>
      </c>
      <c r="K27" s="11">
        <v>70</v>
      </c>
      <c r="L27" s="11">
        <v>1</v>
      </c>
      <c r="M27" s="9">
        <v>18</v>
      </c>
      <c r="N27" s="12">
        <f t="shared" si="6"/>
        <v>18</v>
      </c>
      <c r="P27" s="42" t="s">
        <v>47</v>
      </c>
      <c r="Q27" s="43" t="s">
        <v>10</v>
      </c>
      <c r="R27" s="44">
        <f>H38</f>
        <v>40.041030000000013</v>
      </c>
      <c r="S27" s="44">
        <v>322</v>
      </c>
      <c r="T27" s="45">
        <f>R27*S27</f>
        <v>12893.211660000004</v>
      </c>
    </row>
    <row r="28" spans="1:20" ht="38.25" x14ac:dyDescent="0.25">
      <c r="A28" s="22"/>
      <c r="B28" s="6" t="s">
        <v>2</v>
      </c>
      <c r="C28" s="13" t="s">
        <v>16</v>
      </c>
      <c r="D28" s="1" t="s">
        <v>14</v>
      </c>
      <c r="E28" s="1">
        <f>SUM(J28)</f>
        <v>3</v>
      </c>
      <c r="F28" s="8">
        <f>SUM(N28)</f>
        <v>2086</v>
      </c>
      <c r="G28" s="14">
        <f t="shared" si="4"/>
        <v>6258</v>
      </c>
      <c r="H28" s="10">
        <f t="shared" si="5"/>
        <v>23.467500000000001</v>
      </c>
      <c r="I28" s="11">
        <v>25</v>
      </c>
      <c r="J28" s="11">
        <v>3</v>
      </c>
      <c r="K28" s="11">
        <v>150</v>
      </c>
      <c r="L28" s="11">
        <v>14</v>
      </c>
      <c r="M28" s="9">
        <v>149</v>
      </c>
      <c r="N28" s="12">
        <f t="shared" si="6"/>
        <v>2086</v>
      </c>
      <c r="P28" s="46" t="s">
        <v>55</v>
      </c>
      <c r="Q28" s="43" t="s">
        <v>48</v>
      </c>
      <c r="R28" s="44">
        <v>1</v>
      </c>
      <c r="S28" s="44">
        <v>18645</v>
      </c>
      <c r="T28" s="45">
        <f t="shared" ref="T28:T30" si="7">R28*S28</f>
        <v>18645</v>
      </c>
    </row>
    <row r="29" spans="1:20" x14ac:dyDescent="0.25">
      <c r="A29" s="22"/>
      <c r="B29" s="6" t="s">
        <v>6</v>
      </c>
      <c r="C29" s="13" t="s">
        <v>29</v>
      </c>
      <c r="D29" s="1" t="s">
        <v>15</v>
      </c>
      <c r="E29" s="1">
        <v>3</v>
      </c>
      <c r="F29" s="8">
        <f>SUM(N29)</f>
        <v>149</v>
      </c>
      <c r="G29" s="14">
        <f t="shared" si="4"/>
        <v>447</v>
      </c>
      <c r="H29" s="10">
        <f t="shared" si="5"/>
        <v>1.5645</v>
      </c>
      <c r="I29" s="11">
        <v>50</v>
      </c>
      <c r="J29" s="11">
        <v>3</v>
      </c>
      <c r="K29" s="11">
        <v>70</v>
      </c>
      <c r="L29" s="11">
        <v>1</v>
      </c>
      <c r="M29" s="9">
        <v>149</v>
      </c>
      <c r="N29" s="12">
        <f t="shared" si="6"/>
        <v>149</v>
      </c>
      <c r="P29" s="46" t="s">
        <v>35</v>
      </c>
      <c r="Q29" s="43" t="s">
        <v>53</v>
      </c>
      <c r="R29" s="44">
        <v>490</v>
      </c>
      <c r="S29" s="44">
        <v>17.41</v>
      </c>
      <c r="T29" s="45">
        <f t="shared" si="7"/>
        <v>8530.9</v>
      </c>
    </row>
    <row r="30" spans="1:20" ht="25.5" x14ac:dyDescent="0.25">
      <c r="A30" s="22"/>
      <c r="B30" s="6" t="s">
        <v>7</v>
      </c>
      <c r="C30" s="13" t="s">
        <v>25</v>
      </c>
      <c r="D30" s="1" t="s">
        <v>14</v>
      </c>
      <c r="E30" s="1">
        <f>SUM(J30)</f>
        <v>2.21</v>
      </c>
      <c r="F30" s="8">
        <f t="shared" ref="F30:F31" si="8">SUM(N30)</f>
        <v>18</v>
      </c>
      <c r="G30" s="14">
        <f t="shared" si="4"/>
        <v>39.78</v>
      </c>
      <c r="H30" s="10">
        <f t="shared" si="5"/>
        <v>9.9449999999999997E-2</v>
      </c>
      <c r="I30" s="11">
        <v>25</v>
      </c>
      <c r="J30" s="11">
        <v>2.21</v>
      </c>
      <c r="K30" s="11">
        <v>100</v>
      </c>
      <c r="L30" s="11">
        <v>1</v>
      </c>
      <c r="M30" s="9">
        <v>18</v>
      </c>
      <c r="N30" s="12">
        <f t="shared" si="6"/>
        <v>18</v>
      </c>
      <c r="O30" s="9"/>
      <c r="P30" s="46" t="s">
        <v>36</v>
      </c>
      <c r="Q30" s="43" t="s">
        <v>53</v>
      </c>
      <c r="R30" s="44">
        <v>490</v>
      </c>
      <c r="S30" s="44">
        <v>2.29</v>
      </c>
      <c r="T30" s="45">
        <f t="shared" si="7"/>
        <v>1122.0999999999999</v>
      </c>
    </row>
    <row r="31" spans="1:20" x14ac:dyDescent="0.25">
      <c r="A31" s="22"/>
      <c r="B31" s="6" t="s">
        <v>21</v>
      </c>
      <c r="C31" s="13" t="s">
        <v>24</v>
      </c>
      <c r="D31" s="1" t="s">
        <v>14</v>
      </c>
      <c r="E31" s="1">
        <v>3</v>
      </c>
      <c r="F31" s="8">
        <f t="shared" si="8"/>
        <v>149</v>
      </c>
      <c r="G31" s="14">
        <f t="shared" si="4"/>
        <v>447</v>
      </c>
      <c r="H31" s="10">
        <f t="shared" si="5"/>
        <v>1.1174999999999999</v>
      </c>
      <c r="I31" s="11">
        <v>25</v>
      </c>
      <c r="J31" s="11">
        <v>3</v>
      </c>
      <c r="K31" s="11">
        <v>100</v>
      </c>
      <c r="L31" s="11">
        <v>1</v>
      </c>
      <c r="M31" s="9">
        <v>149</v>
      </c>
      <c r="N31" s="12">
        <f t="shared" si="6"/>
        <v>149</v>
      </c>
      <c r="O31" s="9"/>
      <c r="S31" s="50" t="s">
        <v>56</v>
      </c>
      <c r="T31" s="51">
        <f>SUM(T26:T30)</f>
        <v>42566.211660000001</v>
      </c>
    </row>
    <row r="32" spans="1:20" x14ac:dyDescent="0.25">
      <c r="A32" s="23" t="s">
        <v>34</v>
      </c>
      <c r="B32" s="6" t="s">
        <v>31</v>
      </c>
      <c r="C32" s="13" t="s">
        <v>32</v>
      </c>
      <c r="D32" s="1" t="s">
        <v>14</v>
      </c>
      <c r="E32" s="1">
        <f>SUM(J32)</f>
        <v>2.2000000000000002</v>
      </c>
      <c r="F32" s="8">
        <f>SUM(N32)</f>
        <v>5960</v>
      </c>
      <c r="G32" s="14">
        <f t="shared" ref="G32" si="9">F32*J32</f>
        <v>13112.000000000002</v>
      </c>
      <c r="H32" s="10">
        <f t="shared" ref="H32" si="10">SUM(G32*I32*K32/1000000)</f>
        <v>49.170000000000009</v>
      </c>
      <c r="I32" s="11">
        <v>25</v>
      </c>
      <c r="J32" s="11">
        <v>2.2000000000000002</v>
      </c>
      <c r="K32" s="11">
        <v>150</v>
      </c>
      <c r="L32" s="11">
        <f>20+20</f>
        <v>40</v>
      </c>
      <c r="M32" s="9">
        <v>149</v>
      </c>
      <c r="N32" s="12">
        <f t="shared" ref="N32" si="11">SUM(L32*M32)</f>
        <v>5960</v>
      </c>
      <c r="O32" s="9"/>
    </row>
    <row r="33" spans="1:20" x14ac:dyDescent="0.25">
      <c r="A33" s="23"/>
      <c r="B33" s="6" t="s">
        <v>33</v>
      </c>
      <c r="C33" s="13" t="s">
        <v>32</v>
      </c>
      <c r="D33" s="1" t="s">
        <v>14</v>
      </c>
      <c r="E33" s="1">
        <f>SUM(J33)</f>
        <v>2.2000000000000002</v>
      </c>
      <c r="F33" s="8">
        <f>SUM(N33)</f>
        <v>540</v>
      </c>
      <c r="G33" s="14">
        <f t="shared" ref="G33" si="12">F33*J33</f>
        <v>1188</v>
      </c>
      <c r="H33" s="10">
        <f t="shared" ref="H33" si="13">SUM(G33*I33*K33/1000000)</f>
        <v>4.4550000000000001</v>
      </c>
      <c r="I33" s="11">
        <v>25</v>
      </c>
      <c r="J33" s="11">
        <v>2.2000000000000002</v>
      </c>
      <c r="K33" s="11">
        <v>150</v>
      </c>
      <c r="L33" s="11">
        <f>15+15</f>
        <v>30</v>
      </c>
      <c r="M33" s="9">
        <v>18</v>
      </c>
      <c r="N33" s="12">
        <f t="shared" ref="N33" si="14">SUM(L33*M33)</f>
        <v>540</v>
      </c>
      <c r="O33" s="9"/>
      <c r="S33" s="11" t="s">
        <v>54</v>
      </c>
      <c r="T33" s="55">
        <f>T20-T31</f>
        <v>27879.922940000004</v>
      </c>
    </row>
    <row r="34" spans="1:20" ht="13.5" thickBot="1" x14ac:dyDescent="0.3">
      <c r="B34" s="32"/>
      <c r="C34" s="33"/>
      <c r="D34" s="34"/>
      <c r="E34" s="34"/>
      <c r="F34" s="34"/>
      <c r="G34" s="35" t="s">
        <v>3</v>
      </c>
      <c r="H34" s="36">
        <f>SUM(H26:H33)</f>
        <v>82.101630000000014</v>
      </c>
      <c r="I34" s="15"/>
      <c r="J34" s="15"/>
      <c r="K34" s="34"/>
      <c r="L34" s="34"/>
      <c r="M34" s="34"/>
      <c r="N34" s="37"/>
    </row>
    <row r="35" spans="1:20" x14ac:dyDescent="0.25">
      <c r="G35" s="47" t="s">
        <v>28</v>
      </c>
      <c r="H35" s="48">
        <f>SUM(H34-H11)</f>
        <v>40.041030000000013</v>
      </c>
      <c r="I35" s="49" t="s">
        <v>10</v>
      </c>
    </row>
    <row r="36" spans="1:20" x14ac:dyDescent="0.25">
      <c r="G36" s="47" t="s">
        <v>38</v>
      </c>
      <c r="H36" s="48">
        <f>SUM(H35)</f>
        <v>40.041030000000013</v>
      </c>
      <c r="I36" s="24" t="s">
        <v>10</v>
      </c>
    </row>
    <row r="37" spans="1:20" x14ac:dyDescent="0.25">
      <c r="G37" s="47" t="s">
        <v>40</v>
      </c>
      <c r="H37" s="48">
        <v>0</v>
      </c>
      <c r="I37" s="24" t="s">
        <v>10</v>
      </c>
      <c r="J37" s="19"/>
    </row>
    <row r="38" spans="1:20" ht="14.45" customHeight="1" x14ac:dyDescent="0.25">
      <c r="G38" s="52" t="s">
        <v>41</v>
      </c>
      <c r="H38" s="53">
        <f>SUM(H36:H37)</f>
        <v>40.041030000000013</v>
      </c>
      <c r="I38" s="54" t="s">
        <v>10</v>
      </c>
      <c r="J38" s="19"/>
      <c r="K38" s="11"/>
      <c r="L38" s="11"/>
      <c r="M38" s="11"/>
      <c r="N38" s="11"/>
      <c r="O38" s="11"/>
    </row>
    <row r="39" spans="1:20" x14ac:dyDescent="0.25">
      <c r="B39" s="26"/>
      <c r="C39" s="26"/>
      <c r="D39" s="26"/>
      <c r="E39" s="26"/>
      <c r="F39" s="26"/>
      <c r="G39" s="26"/>
      <c r="H39" s="26"/>
      <c r="I39" s="26"/>
      <c r="J39" s="26"/>
    </row>
    <row r="40" spans="1:20" x14ac:dyDescent="0.25">
      <c r="B40" s="26"/>
      <c r="C40" s="26"/>
      <c r="D40" s="26"/>
      <c r="E40" s="26"/>
      <c r="F40" s="26"/>
      <c r="G40" s="26"/>
      <c r="H40" s="26"/>
      <c r="I40" s="26"/>
      <c r="J40" s="26"/>
    </row>
    <row r="41" spans="1:20" x14ac:dyDescent="0.25">
      <c r="B41" s="26"/>
      <c r="C41" s="26"/>
      <c r="D41" s="26"/>
      <c r="E41" s="26"/>
      <c r="F41" s="26"/>
      <c r="G41" s="26"/>
      <c r="H41" s="26"/>
      <c r="I41" s="26"/>
      <c r="J41" s="26"/>
    </row>
    <row r="42" spans="1:20" x14ac:dyDescent="0.25">
      <c r="B42" s="26"/>
      <c r="C42" s="26"/>
      <c r="D42" s="26"/>
      <c r="E42" s="26"/>
      <c r="F42" s="26"/>
      <c r="G42" s="26"/>
      <c r="H42" s="26"/>
      <c r="I42" s="26"/>
      <c r="J42" s="26"/>
    </row>
    <row r="43" spans="1:20" x14ac:dyDescent="0.25">
      <c r="B43" s="26"/>
      <c r="C43" s="26"/>
      <c r="D43" s="26"/>
      <c r="E43" s="26"/>
      <c r="F43" s="26"/>
      <c r="G43" s="26"/>
      <c r="H43" s="26"/>
      <c r="I43" s="26"/>
      <c r="J43" s="26"/>
    </row>
    <row r="44" spans="1:20" x14ac:dyDescent="0.25">
      <c r="B44" s="26"/>
      <c r="C44" s="26"/>
      <c r="D44" s="26"/>
      <c r="E44" s="26"/>
      <c r="F44" s="26"/>
      <c r="G44" s="26"/>
      <c r="H44" s="26"/>
      <c r="I44" s="26"/>
      <c r="J44" s="26"/>
    </row>
    <row r="45" spans="1:20" x14ac:dyDescent="0.25">
      <c r="B45" s="26"/>
      <c r="C45" s="26"/>
      <c r="D45" s="26"/>
      <c r="E45" s="26"/>
      <c r="F45" s="26"/>
      <c r="G45" s="26"/>
      <c r="H45" s="26"/>
      <c r="I45" s="26"/>
      <c r="J45" s="26"/>
    </row>
  </sheetData>
  <mergeCells count="2">
    <mergeCell ref="A26:A31"/>
    <mergeCell ref="A32:A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 Kožanov</dc:creator>
  <cp:lastModifiedBy>Rainer Jõesaar</cp:lastModifiedBy>
  <dcterms:created xsi:type="dcterms:W3CDTF">2022-10-24T08:43:20Z</dcterms:created>
  <dcterms:modified xsi:type="dcterms:W3CDTF">2024-06-26T04:08:41Z</dcterms:modified>
</cp:coreProperties>
</file>